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UBLIC\Actuarial\Rate Filings\2018\Vermont\03 SG GF 1Q 2Q 2018\L&amp;E Correspondence\"/>
    </mc:Choice>
  </mc:AlternateContent>
  <bookViews>
    <workbookView xWindow="0" yWindow="0" windowWidth="20490" windowHeight="7935"/>
  </bookViews>
  <sheets>
    <sheet name="Question #2" sheetId="1" r:id="rId1"/>
  </sheets>
  <definedNames>
    <definedName name="_Table1_In1" hidden="1">#REF!</definedName>
    <definedName name="_Table1_Out" hidden="1">#REF!</definedName>
    <definedName name="h" hidden="1">{#N/A,#N/A,FALSE,"1996 IBNR";#N/A,#N/A,FALSE,"1997 IBNR";#N/A,#N/A,FALSE,"97 IBNR INFO";#N/A,#N/A,FALSE,"1996paid in 1997";#N/A,#N/A,FALSE,"=&lt;1996UPDIN97";#N/A,#N/A,FALSE,"1997 paid claims";#N/A,#N/A,FALSE,"1997UNPD";#N/A,#N/A,FALSE,"Trial Balance"}</definedName>
    <definedName name="m" hidden="1">{#N/A,#N/A,FALSE,"Journal Entry";#N/A,#N/A,FALSE,"MVMA risk share-1998";#N/A,#N/A,FALSE,"budget";#N/A,#N/A,FALSE,"Other Rider Allocation";#N/A,#N/A,FALSE,"TRIAL BALANCE (2)"}</definedName>
    <definedName name="_xlnm.Print_Area" localSheetId="0">'Question #2'!$B$1:$E$28</definedName>
    <definedName name="sn" hidden="1">{#N/A,#N/A,FALSE,"Journal Entry";#N/A,#N/A,FALSE,"MVMA risk share-1998";#N/A,#N/A,FALSE,"budget";#N/A,#N/A,FALSE,"Other Rider Allocation";#N/A,#N/A,FALSE,"TRIAL BALANCE (2)"}</definedName>
    <definedName name="TEMPORARY" hidden="1">{#N/A,#N/A,FALSE,"Payroll SJ01-05";#N/A,#N/A,FALSE,"Payroll Paid";#N/A,#N/A,FALSE,"Taxes Paid";#N/A,#N/A,FALSE,"Payroll Accrual"}</definedName>
    <definedName name="wrn.Acc._.and._.Ppd." hidden="1">{#N/A,#N/A,FALSE,"Accr &amp; Ppds SJ06-08";#N/A,#N/A,FALSE,"ACCRUALS";#N/A,#N/A,FALSE,"PREPAIDS"}</definedName>
    <definedName name="wrn.Accruals." hidden="1">{#N/A,#N/A,FALSE,"Accrual Entries";#N/A,#N/A,FALSE,"Accrual-Entry1";#N/A,#N/A,FALSE,"1996 IBNR";#N/A,#N/A,FALSE,"1997 IBNR"}</definedName>
    <definedName name="wrn.ADJ." hidden="1">{#N/A,#N/A,FALSE,"Adjustments";#N/A,#N/A,FALSE,"AVGCOST";#N/A,#N/A,FALSE,"Trial Balance"}</definedName>
    <definedName name="wrn.CASH." hidden="1">{#N/A,#N/A,FALSE,"CASH SJ11-16";#N/A,#N/A,FALSE,"CASH DETAIL";#N/A,#N/A,FALSE," CASH RECON"}</definedName>
    <definedName name="wrn.Dental." hidden="1">{#N/A,#N/A,FALSE,"DENTAL SJ09-10";#N/A,#N/A,FALSE,"DENTAL"}</definedName>
    <definedName name="wrn.Draft." hidden="1">{#N/A,#N/A,FALSE,"Monthly Report";#N/A,#N/A,FALSE,"Trial Balance"}</definedName>
    <definedName name="wrn.IBNR." hidden="1">{#N/A,#N/A,FALSE,"1996 IBNR";#N/A,#N/A,FALSE,"1997 IBNR";#N/A,#N/A,FALSE,"97 IBNR INFO";#N/A,#N/A,FALSE,"1996paid in 1997";#N/A,#N/A,FALSE,"=&lt;1996UPDIN97";#N/A,#N/A,FALSE,"1997 paid claims";#N/A,#N/A,FALSE,"1997UNPD";#N/A,#N/A,FALSE,"Trial Balance"}</definedName>
    <definedName name="wrn.Internal." hidden="1">{#N/A,#N/A,FALSE,"Membership";#N/A,#N/A,FALSE,"Income Statement";#N/A,#N/A,FALSE,"Balance Sheet";#N/A,#N/A,FALSE,"GENADM"}</definedName>
    <definedName name="wrn.Mail." hidden="1">{#N/A,#N/A,FALSE,"Membership";#N/A,#N/A,FALSE,"Income Statement";#N/A,#N/A,FALSE,"Balance Sheet"}</definedName>
    <definedName name="wrn.MVMA." hidden="1">{#N/A,#N/A,FALSE,"Journal Entry";#N/A,#N/A,FALSE,"MVMA risk share-1998";#N/A,#N/A,FALSE,"budget";#N/A,#N/A,FALSE,"Other Rider Allocation";#N/A,#N/A,FALSE,"TRIAL BALANCE (2)"}</definedName>
    <definedName name="wrn.Payroll." hidden="1">{#N/A,#N/A,FALSE,"Payroll SJ01-05";#N/A,#N/A,FALSE,"Taxes Paid"}</definedName>
    <definedName name="wrn.print." hidden="1">{#N/A,#N/A,FALSE,"Taxes";#N/A,#N/A,FALSE,"Monthly Sales";#N/A,#N/A,FALSE,"Dental ";#N/A,#N/A,FALSE,"Start Up Fees";#N/A,#N/A,FALSE,"Network Access";#N/A,#N/A,FALSE,"Rx";#N/A,#N/A,FALSE,"Commissions";#N/A,#N/A,FALSE,"Access Fee";#N/A,#N/A,FALSE,"Admin Fees";#N/A,#N/A,FALSE,"Difference";#N/A,#N/A,FALSE,"Subscribers";#N/A,#N/A,FALSE,"Members";#N/A,#N/A,FALSE,"ASO Fees";#N/A,#N/A,FALSE,"3501 Admin totals";#N/A,#N/A,FALSE,"Budget";#N/A,#N/A,FALSE,"Compare 00 - 01"}</definedName>
    <definedName name="x" hidden="1">{#N/A,#N/A,FALSE,"Journal Entry";#N/A,#N/A,FALSE,"MVMA risk share-1998";#N/A,#N/A,FALSE,"budget";#N/A,#N/A,FALSE,"Other Rider Allocation";#N/A,#N/A,FALSE,"TRIAL BALANCE (2)"}</definedName>
    <definedName name="y" hidden="1">{#N/A,#N/A,FALSE,"1996 IBNR";#N/A,#N/A,FALSE,"1997 IBNR";#N/A,#N/A,FALSE,"97 IBNR INFO";#N/A,#N/A,FALSE,"1996paid in 1997";#N/A,#N/A,FALSE,"=&lt;1996UPDIN97";#N/A,#N/A,FALSE,"1997 paid claims";#N/A,#N/A,FALSE,"1997UNPD";#N/A,#N/A,FALSE,"Trial Balance"}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22" i="1"/>
  <c r="D22" i="1"/>
  <c r="E19" i="1"/>
  <c r="D19" i="1"/>
  <c r="C18" i="1"/>
  <c r="E17" i="1"/>
  <c r="E10" i="1" s="1"/>
  <c r="E12" i="1" s="1"/>
  <c r="E13" i="1" s="1"/>
  <c r="E21" i="1" s="1"/>
  <c r="E23" i="1" s="1"/>
  <c r="E25" i="1" s="1"/>
  <c r="E26" i="1" s="1"/>
  <c r="D17" i="1"/>
  <c r="D11" i="1" s="1"/>
  <c r="C17" i="1"/>
  <c r="C16" i="1"/>
  <c r="C19" i="1" s="1"/>
  <c r="C21" i="1" s="1"/>
  <c r="C23" i="1" s="1"/>
  <c r="C25" i="1" s="1"/>
  <c r="C26" i="1" s="1"/>
  <c r="C13" i="1"/>
  <c r="E11" i="1"/>
  <c r="D10" i="1" l="1"/>
  <c r="D12" i="1" s="1"/>
  <c r="D13" i="1" s="1"/>
  <c r="D21" i="1" s="1"/>
  <c r="D23" i="1" s="1"/>
  <c r="D25" i="1" s="1"/>
  <c r="D26" i="1" s="1"/>
</calcChain>
</file>

<file path=xl/sharedStrings.xml><?xml version="1.0" encoding="utf-8"?>
<sst xmlns="http://schemas.openxmlformats.org/spreadsheetml/2006/main" count="22" uniqueCount="22">
  <si>
    <t>Derivation of ACA Health Insurer Tax, 2018 Rate Filings</t>
  </si>
  <si>
    <t>MVP Health Plan</t>
  </si>
  <si>
    <t>MVP Health Insurance Company</t>
  </si>
  <si>
    <t>MVP Health Services Corp.</t>
  </si>
  <si>
    <t>MVP Budgeted 2017 Premium</t>
  </si>
  <si>
    <t>Premiums subject to Fee:</t>
  </si>
  <si>
    <t>0% of $0 - $25,000,000</t>
  </si>
  <si>
    <t>50% of $25,000,001 - $50,000,000</t>
  </si>
  <si>
    <t>100% of  premiums over $50,000,000</t>
  </si>
  <si>
    <t>Premiums subject to the fee</t>
  </si>
  <si>
    <t>Eligible premiums with partial exclusion:</t>
  </si>
  <si>
    <t>50% exclusion</t>
  </si>
  <si>
    <t>MVPHP Percent of Total Premium</t>
  </si>
  <si>
    <t>Exclusion applied for $37,500,000*</t>
  </si>
  <si>
    <t>Eligible premiums used in calculation</t>
  </si>
  <si>
    <t>MVP Net premiums taken into account for calculation</t>
  </si>
  <si>
    <t>Nationwide net premiums written taken into account for all covered entities</t>
  </si>
  <si>
    <t>MVP Percent to Total</t>
  </si>
  <si>
    <t>Nationwide amount to be raised by ACA HIT Fee</t>
  </si>
  <si>
    <t>MVP Amount to be Paid</t>
  </si>
  <si>
    <t>2018 Estimated HIT % of Premium Load</t>
  </si>
  <si>
    <t>*applied MVPHP percent to total and then multiplied by the 50% exclusion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</si>
</sst>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Continuous"/>
    </xf>
    <xf numFmtId="164" fontId="2" fillId="2" borderId="2" xfId="1" applyNumberFormat="1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0" fillId="0" borderId="0" xfId="0" applyFont="1"/>
    <xf numFmtId="164" fontId="2" fillId="0" borderId="0" xfId="1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6" fontId="3" fillId="0" borderId="0" xfId="1" applyNumberFormat="1" applyFont="1" applyFill="1"/>
    <xf numFmtId="164" fontId="0" fillId="0" borderId="0" xfId="1" applyNumberFormat="1" applyFont="1" applyFill="1"/>
    <xf numFmtId="0" fontId="0" fillId="0" borderId="0" xfId="0" applyFont="1" applyFill="1"/>
    <xf numFmtId="0" fontId="2" fillId="0" borderId="0" xfId="0" applyFont="1"/>
    <xf numFmtId="6" fontId="0" fillId="0" borderId="0" xfId="1" applyNumberFormat="1" applyFont="1" applyFill="1"/>
    <xf numFmtId="6" fontId="0" fillId="0" borderId="4" xfId="1" applyNumberFormat="1" applyFont="1" applyFill="1" applyBorder="1"/>
    <xf numFmtId="6" fontId="0" fillId="0" borderId="4" xfId="0" applyNumberFormat="1" applyFont="1" applyFill="1" applyBorder="1"/>
    <xf numFmtId="6" fontId="0" fillId="0" borderId="0" xfId="2" applyNumberFormat="1" applyFont="1" applyFill="1"/>
    <xf numFmtId="6" fontId="0" fillId="0" borderId="0" xfId="0" applyNumberFormat="1" applyFont="1" applyFill="1"/>
    <xf numFmtId="9" fontId="0" fillId="0" borderId="0" xfId="0" applyNumberFormat="1" applyFont="1" applyFill="1"/>
    <xf numFmtId="0" fontId="0" fillId="0" borderId="0" xfId="0" applyFont="1" applyAlignment="1">
      <alignment wrapText="1"/>
    </xf>
    <xf numFmtId="165" fontId="0" fillId="0" borderId="0" xfId="2" applyNumberFormat="1" applyFont="1" applyFill="1"/>
    <xf numFmtId="10" fontId="0" fillId="0" borderId="0" xfId="3" applyNumberFormat="1" applyFont="1" applyFill="1"/>
    <xf numFmtId="44" fontId="0" fillId="0" borderId="0" xfId="2" applyFont="1" applyFill="1"/>
    <xf numFmtId="164" fontId="2" fillId="0" borderId="0" xfId="1" applyNumberFormat="1" applyFont="1" applyAlignment="1">
      <alignment horizontal="right"/>
    </xf>
    <xf numFmtId="166" fontId="0" fillId="0" borderId="0" xfId="3" applyNumberFormat="1" applyFont="1" applyFill="1"/>
    <xf numFmtId="43" fontId="0" fillId="0" borderId="0" xfId="1" applyNumberFormat="1" applyFont="1"/>
    <xf numFmtId="164" fontId="0" fillId="0" borderId="0" xfId="1" applyNumberFormat="1" applyFont="1"/>
    <xf numFmtId="43" fontId="0" fillId="0" borderId="0" xfId="1" applyFont="1"/>
    <xf numFmtId="164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2"/>
  <sheetViews>
    <sheetView tabSelected="1" zoomScaleNormal="100" workbookViewId="0">
      <selection activeCell="B21" sqref="B21"/>
    </sheetView>
  </sheetViews>
  <sheetFormatPr defaultRowHeight="15" x14ac:dyDescent="0.25"/>
  <cols>
    <col min="1" max="1" width="9.140625" style="5"/>
    <col min="2" max="2" width="75.5703125" style="5" bestFit="1" customWidth="1"/>
    <col min="3" max="3" width="17.42578125" style="27" bestFit="1" customWidth="1"/>
    <col min="4" max="5" width="17.42578125" style="5" bestFit="1" customWidth="1"/>
    <col min="6" max="16384" width="9.140625" style="5"/>
  </cols>
  <sheetData>
    <row r="2" spans="2:5" x14ac:dyDescent="0.25">
      <c r="B2" s="1" t="s">
        <v>0</v>
      </c>
      <c r="C2" s="2"/>
      <c r="D2" s="3"/>
      <c r="E2" s="4"/>
    </row>
    <row r="4" spans="2:5" ht="45" x14ac:dyDescent="0.25">
      <c r="C4" s="6" t="s">
        <v>1</v>
      </c>
      <c r="D4" s="7" t="s">
        <v>2</v>
      </c>
      <c r="E4" s="7" t="s">
        <v>3</v>
      </c>
    </row>
    <row r="5" spans="2:5" x14ac:dyDescent="0.25">
      <c r="C5" s="8"/>
      <c r="D5" s="9"/>
      <c r="E5" s="9"/>
    </row>
    <row r="6" spans="2:5" x14ac:dyDescent="0.25">
      <c r="B6" s="5" t="s">
        <v>4</v>
      </c>
      <c r="C6" s="10">
        <v>2428775778.1567974</v>
      </c>
      <c r="D6" s="10">
        <v>21062137.637585465</v>
      </c>
      <c r="E6" s="10">
        <v>671724351.92824125</v>
      </c>
    </row>
    <row r="7" spans="2:5" x14ac:dyDescent="0.25">
      <c r="C7" s="11"/>
      <c r="D7" s="12"/>
      <c r="E7" s="12"/>
    </row>
    <row r="8" spans="2:5" x14ac:dyDescent="0.25">
      <c r="C8" s="11"/>
      <c r="D8" s="12"/>
      <c r="E8" s="12"/>
    </row>
    <row r="9" spans="2:5" x14ac:dyDescent="0.25">
      <c r="B9" s="13" t="s">
        <v>5</v>
      </c>
      <c r="C9" s="11"/>
      <c r="D9" s="12"/>
      <c r="E9" s="12"/>
    </row>
    <row r="10" spans="2:5" x14ac:dyDescent="0.25">
      <c r="B10" s="5" t="s">
        <v>6</v>
      </c>
      <c r="C10" s="14"/>
      <c r="D10" s="14">
        <f>25000000*D17</f>
        <v>168682.66456968369</v>
      </c>
      <c r="E10" s="14">
        <f>25000000*E17</f>
        <v>5379712.8994827513</v>
      </c>
    </row>
    <row r="11" spans="2:5" x14ac:dyDescent="0.25">
      <c r="B11" s="5" t="s">
        <v>7</v>
      </c>
      <c r="C11" s="14"/>
      <c r="D11" s="14">
        <f>12500000*D17</f>
        <v>84341.332284841847</v>
      </c>
      <c r="E11" s="14">
        <f>12500000*E17</f>
        <v>2689856.4497413756</v>
      </c>
    </row>
    <row r="12" spans="2:5" x14ac:dyDescent="0.25">
      <c r="B12" s="5" t="s">
        <v>8</v>
      </c>
      <c r="C12" s="15"/>
      <c r="D12" s="16">
        <f>+D6-D10-D11</f>
        <v>20809113.64073094</v>
      </c>
      <c r="E12" s="16">
        <f t="shared" ref="E12" si="0">+E6-E10-E11</f>
        <v>663654782.57901716</v>
      </c>
    </row>
    <row r="13" spans="2:5" x14ac:dyDescent="0.25">
      <c r="B13" s="5" t="s">
        <v>9</v>
      </c>
      <c r="C13" s="17">
        <f>+C12</f>
        <v>0</v>
      </c>
      <c r="D13" s="17">
        <f>+D12</f>
        <v>20809113.64073094</v>
      </c>
      <c r="E13" s="17">
        <f t="shared" ref="E13" si="1">+E12</f>
        <v>663654782.57901716</v>
      </c>
    </row>
    <row r="14" spans="2:5" x14ac:dyDescent="0.25">
      <c r="C14" s="11"/>
      <c r="D14" s="12"/>
      <c r="E14" s="12"/>
    </row>
    <row r="15" spans="2:5" x14ac:dyDescent="0.25">
      <c r="B15" s="13" t="s">
        <v>10</v>
      </c>
      <c r="C15" s="11"/>
      <c r="D15" s="12"/>
      <c r="E15" s="12"/>
    </row>
    <row r="16" spans="2:5" x14ac:dyDescent="0.25">
      <c r="B16" s="5" t="s">
        <v>11</v>
      </c>
      <c r="C16" s="14">
        <f>+C6*0.5</f>
        <v>1214387889.0783987</v>
      </c>
      <c r="D16" s="18">
        <v>0</v>
      </c>
      <c r="E16" s="18">
        <v>0</v>
      </c>
    </row>
    <row r="17" spans="2:5" x14ac:dyDescent="0.25">
      <c r="B17" s="5" t="s">
        <v>12</v>
      </c>
      <c r="C17" s="19">
        <f>+C6/SUM($C$6:$E$6)</f>
        <v>0.77806417743790257</v>
      </c>
      <c r="D17" s="19">
        <f>+D6/SUM($C$6:$E$6)</f>
        <v>6.7473065827873477E-3</v>
      </c>
      <c r="E17" s="19">
        <f>+E6/SUM($C$6:$E$6)</f>
        <v>0.21518851597931005</v>
      </c>
    </row>
    <row r="18" spans="2:5" x14ac:dyDescent="0.25">
      <c r="B18" s="5" t="s">
        <v>13</v>
      </c>
      <c r="C18" s="15">
        <f>(37500000*C17)*0.5</f>
        <v>14588703.326960674</v>
      </c>
      <c r="D18" s="16">
        <v>0</v>
      </c>
      <c r="E18" s="16">
        <v>0</v>
      </c>
    </row>
    <row r="19" spans="2:5" x14ac:dyDescent="0.25">
      <c r="B19" s="5" t="s">
        <v>14</v>
      </c>
      <c r="C19" s="17">
        <f>+C16-C18</f>
        <v>1199799185.7514381</v>
      </c>
      <c r="D19" s="17">
        <f t="shared" ref="D19:E19" si="2">+D16-D18</f>
        <v>0</v>
      </c>
      <c r="E19" s="17">
        <f t="shared" si="2"/>
        <v>0</v>
      </c>
    </row>
    <row r="20" spans="2:5" x14ac:dyDescent="0.25">
      <c r="C20" s="11"/>
      <c r="D20" s="12"/>
      <c r="E20" s="12"/>
    </row>
    <row r="21" spans="2:5" x14ac:dyDescent="0.25">
      <c r="B21" s="20" t="s">
        <v>15</v>
      </c>
      <c r="C21" s="14">
        <f>+C19</f>
        <v>1199799185.7514381</v>
      </c>
      <c r="D21" s="14">
        <f t="shared" ref="D21:E21" si="3">+D13-D19</f>
        <v>20809113.64073094</v>
      </c>
      <c r="E21" s="14">
        <f t="shared" si="3"/>
        <v>663654782.57901716</v>
      </c>
    </row>
    <row r="22" spans="2:5" x14ac:dyDescent="0.25">
      <c r="B22" s="20" t="s">
        <v>16</v>
      </c>
      <c r="C22" s="21">
        <v>697252942253.01172</v>
      </c>
      <c r="D22" s="21">
        <f>$C$22</f>
        <v>697252942253.01172</v>
      </c>
      <c r="E22" s="21">
        <f>$C$22</f>
        <v>697252942253.01172</v>
      </c>
    </row>
    <row r="23" spans="2:5" x14ac:dyDescent="0.25">
      <c r="B23" s="20" t="s">
        <v>17</v>
      </c>
      <c r="C23" s="22">
        <f>+C21/C22</f>
        <v>1.720751700056746E-3</v>
      </c>
      <c r="D23" s="22">
        <f t="shared" ref="D23:E23" si="4">+D21/D22</f>
        <v>2.984442571657152E-5</v>
      </c>
      <c r="E23" s="22">
        <f t="shared" si="4"/>
        <v>9.5181352757662109E-4</v>
      </c>
    </row>
    <row r="24" spans="2:5" x14ac:dyDescent="0.25">
      <c r="B24" s="5" t="s">
        <v>18</v>
      </c>
      <c r="C24" s="21">
        <v>14300000000</v>
      </c>
      <c r="D24" s="21">
        <f>$C$24</f>
        <v>14300000000</v>
      </c>
      <c r="E24" s="21">
        <f>$C$24</f>
        <v>14300000000</v>
      </c>
    </row>
    <row r="25" spans="2:5" x14ac:dyDescent="0.25">
      <c r="B25" s="5" t="s">
        <v>19</v>
      </c>
      <c r="C25" s="23">
        <f>+C24*C23</f>
        <v>24606749.310811467</v>
      </c>
      <c r="D25" s="23">
        <f t="shared" ref="D25:E25" si="5">+D24*D23</f>
        <v>426775.28774697275</v>
      </c>
      <c r="E25" s="23">
        <f t="shared" si="5"/>
        <v>13610933.444345681</v>
      </c>
    </row>
    <row r="26" spans="2:5" x14ac:dyDescent="0.25">
      <c r="B26" s="24" t="s">
        <v>20</v>
      </c>
      <c r="C26" s="25">
        <f>C25/C6</f>
        <v>1.0131338401886392E-2</v>
      </c>
      <c r="D26" s="25">
        <f>D25/D6</f>
        <v>2.0262676803772785E-2</v>
      </c>
      <c r="E26" s="25">
        <f>E25/E6</f>
        <v>2.0262676803772785E-2</v>
      </c>
    </row>
    <row r="27" spans="2:5" x14ac:dyDescent="0.25">
      <c r="C27" s="26"/>
      <c r="D27" s="26"/>
      <c r="E27" s="26"/>
    </row>
    <row r="28" spans="2:5" x14ac:dyDescent="0.25">
      <c r="B28" s="5" t="s">
        <v>21</v>
      </c>
      <c r="D28" s="27"/>
      <c r="E28" s="27"/>
    </row>
    <row r="30" spans="2:5" x14ac:dyDescent="0.25">
      <c r="C30" s="28"/>
      <c r="D30" s="28"/>
      <c r="E30" s="28"/>
    </row>
    <row r="31" spans="2:5" x14ac:dyDescent="0.25">
      <c r="C31" s="26"/>
      <c r="D31" s="26"/>
    </row>
    <row r="32" spans="2:5" x14ac:dyDescent="0.25">
      <c r="C32" s="29"/>
    </row>
  </sheetData>
  <printOptions horizontalCentered="1"/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 #2</vt:lpstr>
      <vt:lpstr>'Question #2'!Print_Area</vt:lpstr>
    </vt:vector>
  </TitlesOfParts>
  <Company>MVP Health 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Bachner, Eric</dc:creator>
  <cp:lastModifiedBy>Matt Lombardo</cp:lastModifiedBy>
  <cp:lastPrinted>2017-08-29T14:28:49Z</cp:lastPrinted>
  <dcterms:created xsi:type="dcterms:W3CDTF">2017-08-25T18:10:41Z</dcterms:created>
  <dcterms:modified xsi:type="dcterms:W3CDTF">2017-08-29T15:12:27Z</dcterms:modified>
</cp:coreProperties>
</file>