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9020" windowHeight="1113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Sheet1!$A$1:$J$19</definedName>
  </definedNames>
  <calcPr calcId="145621"/>
</workbook>
</file>

<file path=xl/calcChain.xml><?xml version="1.0" encoding="utf-8"?>
<calcChain xmlns="http://schemas.openxmlformats.org/spreadsheetml/2006/main">
  <c r="I19" i="1" l="1"/>
  <c r="H19" i="1"/>
  <c r="H18" i="1"/>
  <c r="I15" i="1"/>
  <c r="H15" i="1"/>
  <c r="G15" i="1"/>
  <c r="F15" i="1"/>
  <c r="E15" i="1"/>
  <c r="D15" i="1"/>
  <c r="C15" i="1"/>
  <c r="I14" i="1"/>
  <c r="H14" i="1"/>
  <c r="G14" i="1"/>
  <c r="F14" i="1"/>
  <c r="E14" i="1"/>
  <c r="D14" i="1"/>
  <c r="C14" i="1"/>
  <c r="H11" i="1" l="1"/>
  <c r="H12" i="1"/>
  <c r="H13" i="1"/>
  <c r="H7" i="1" l="1"/>
  <c r="H8" i="1"/>
  <c r="H9" i="1"/>
  <c r="H10" i="1"/>
  <c r="I8" i="1" l="1"/>
  <c r="I9" i="1"/>
  <c r="I7" i="1" l="1"/>
  <c r="I10" i="1" l="1"/>
  <c r="I6" i="1" l="1"/>
  <c r="H6" i="1"/>
  <c r="G18" i="1" l="1"/>
  <c r="I11" i="1"/>
  <c r="I13" i="1"/>
  <c r="I12" i="1"/>
  <c r="I18" i="1" l="1"/>
</calcChain>
</file>

<file path=xl/sharedStrings.xml><?xml version="1.0" encoding="utf-8"?>
<sst xmlns="http://schemas.openxmlformats.org/spreadsheetml/2006/main" count="23" uniqueCount="23">
  <si>
    <t>2Q '16 / 1Q '16</t>
  </si>
  <si>
    <t xml:space="preserve">3Q '16 / 2Q '16 </t>
  </si>
  <si>
    <t>4Q '16 / 3Q '16</t>
  </si>
  <si>
    <t>1Q '17 / 4Q '16</t>
  </si>
  <si>
    <t>2Q '17 / 1Q '17</t>
  </si>
  <si>
    <t>1Q '17 Annual Increase</t>
  </si>
  <si>
    <t>2Q '17 Annual Increase</t>
  </si>
  <si>
    <t>Age/Gender Table Normalization</t>
  </si>
  <si>
    <t>Change in ACA Insurer Tax</t>
  </si>
  <si>
    <t>Change in Broker Load</t>
  </si>
  <si>
    <t>Change in Vaccine Assessment</t>
  </si>
  <si>
    <t>Change in Admin % of Premium</t>
  </si>
  <si>
    <t>Change in Federal Reinsurance Fee PMPM</t>
  </si>
  <si>
    <t>Change in PCORI Fee PMPM</t>
  </si>
  <si>
    <t>Change in HCA Billback PMPM</t>
  </si>
  <si>
    <t>Q1 2016 Target Loss Ratio</t>
  </si>
  <si>
    <t>Q2 2016 Target Loss Ratio</t>
  </si>
  <si>
    <t>Derivation of Annual Revenue Change Based on Quarterly Admin &amp; Age/Gender Changes</t>
  </si>
  <si>
    <t>Change in Revenue- 1Q17/1Q16</t>
  </si>
  <si>
    <t>Change in Revenue- 2Q17/2Q16</t>
  </si>
  <si>
    <t>Including PMPM Retention</t>
  </si>
  <si>
    <t>Change in % of Premium Retention</t>
  </si>
  <si>
    <t>Change in PMPM Retention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</si>
</sst>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1" xfId="0" applyFont="1" applyFill="1" applyBorder="1" applyAlignment="1">
      <alignment horizontal="centerContinuous" vertical="center"/>
    </xf>
    <xf numFmtId="0" fontId="1" fillId="2" borderId="2" xfId="0" applyFont="1" applyFill="1" applyBorder="1" applyAlignment="1">
      <alignment horizontal="centerContinuous" vertical="center"/>
    </xf>
    <xf numFmtId="0" fontId="1" fillId="2" borderId="3" xfId="0" applyFont="1" applyFill="1" applyBorder="1" applyAlignment="1">
      <alignment horizontal="centerContinuous" vertical="center"/>
    </xf>
    <xf numFmtId="0" fontId="2" fillId="0" borderId="0" xfId="0" applyFont="1"/>
    <xf numFmtId="164" fontId="2" fillId="0" borderId="4" xfId="0" applyNumberFormat="1" applyFont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0" fillId="0" borderId="0" xfId="0" applyNumberFormat="1"/>
    <xf numFmtId="0" fontId="3" fillId="0" borderId="0" xfId="0" applyFont="1" applyAlignment="1">
      <alignment horizontal="right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164" fontId="2" fillId="0" borderId="15" xfId="0" applyNumberFormat="1" applyFont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/>
    </xf>
    <xf numFmtId="164" fontId="2" fillId="0" borderId="17" xfId="0" applyNumberFormat="1" applyFont="1" applyBorder="1" applyAlignment="1">
      <alignment horizontal="center" vertical="center"/>
    </xf>
    <xf numFmtId="164" fontId="2" fillId="0" borderId="18" xfId="0" applyNumberFormat="1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vertical="center"/>
    </xf>
    <xf numFmtId="164" fontId="2" fillId="0" borderId="20" xfId="0" applyNumberFormat="1" applyFont="1" applyBorder="1" applyAlignment="1">
      <alignment horizontal="center" vertical="center"/>
    </xf>
    <xf numFmtId="164" fontId="2" fillId="0" borderId="21" xfId="0" applyNumberFormat="1" applyFont="1" applyBorder="1" applyAlignment="1">
      <alignment horizontal="center" vertical="center"/>
    </xf>
    <xf numFmtId="164" fontId="2" fillId="0" borderId="22" xfId="0" applyNumberFormat="1" applyFont="1" applyBorder="1" applyAlignment="1">
      <alignment horizontal="center" vertical="center"/>
    </xf>
    <xf numFmtId="164" fontId="2" fillId="0" borderId="23" xfId="0" applyNumberFormat="1" applyFont="1" applyBorder="1" applyAlignment="1">
      <alignment horizontal="center" vertical="center"/>
    </xf>
    <xf numFmtId="164" fontId="2" fillId="0" borderId="24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I21"/>
  <sheetViews>
    <sheetView tabSelected="1" zoomScaleNormal="100" workbookViewId="0">
      <selection activeCell="I19" sqref="I19"/>
    </sheetView>
  </sheetViews>
  <sheetFormatPr defaultRowHeight="15" x14ac:dyDescent="0.25"/>
  <cols>
    <col min="1" max="1" width="8.85546875" customWidth="1"/>
    <col min="2" max="2" width="15.42578125" customWidth="1"/>
    <col min="8" max="8" width="10.42578125" customWidth="1"/>
    <col min="9" max="9" width="11" customWidth="1"/>
  </cols>
  <sheetData>
    <row r="3" spans="2:9" x14ac:dyDescent="0.25">
      <c r="B3" s="1" t="s">
        <v>17</v>
      </c>
      <c r="C3" s="2"/>
      <c r="D3" s="2"/>
      <c r="E3" s="2"/>
      <c r="F3" s="2"/>
      <c r="G3" s="2"/>
      <c r="H3" s="2"/>
      <c r="I3" s="3"/>
    </row>
    <row r="4" spans="2:9" x14ac:dyDescent="0.25">
      <c r="B4" s="4"/>
      <c r="C4" s="4"/>
      <c r="D4" s="4"/>
      <c r="E4" s="4"/>
      <c r="F4" s="4"/>
      <c r="G4" s="4"/>
      <c r="H4" s="4"/>
      <c r="I4" s="4"/>
    </row>
    <row r="5" spans="2:9" ht="38.25" x14ac:dyDescent="0.25">
      <c r="B5" s="4"/>
      <c r="C5" s="17" t="s">
        <v>0</v>
      </c>
      <c r="D5" s="18" t="s">
        <v>1</v>
      </c>
      <c r="E5" s="18" t="s">
        <v>2</v>
      </c>
      <c r="F5" s="18" t="s">
        <v>3</v>
      </c>
      <c r="G5" s="19" t="s">
        <v>4</v>
      </c>
      <c r="H5" s="17" t="s">
        <v>5</v>
      </c>
      <c r="I5" s="19" t="s">
        <v>6</v>
      </c>
    </row>
    <row r="6" spans="2:9" ht="25.5" x14ac:dyDescent="0.25">
      <c r="B6" s="7" t="s">
        <v>7</v>
      </c>
      <c r="C6" s="20">
        <v>0</v>
      </c>
      <c r="D6" s="21">
        <v>2.9498339148015251E-2</v>
      </c>
      <c r="E6" s="21">
        <v>0</v>
      </c>
      <c r="F6" s="21">
        <v>8.8453495394384962E-3</v>
      </c>
      <c r="G6" s="22">
        <v>0</v>
      </c>
      <c r="H6" s="20">
        <f t="shared" ref="H6:I6" si="0">+(1+C6)*(1+D6)*(1+E6)*(1+F6)-1</f>
        <v>3.8604611808050748E-2</v>
      </c>
      <c r="I6" s="22">
        <f t="shared" si="0"/>
        <v>3.8604611808050748E-2</v>
      </c>
    </row>
    <row r="7" spans="2:9" ht="25.5" x14ac:dyDescent="0.25">
      <c r="B7" s="14" t="s">
        <v>8</v>
      </c>
      <c r="C7" s="23">
        <v>-7.4999999999999997E-3</v>
      </c>
      <c r="D7" s="24">
        <v>-6.5000000000000006E-3</v>
      </c>
      <c r="E7" s="24">
        <v>-5.0000000000000001E-3</v>
      </c>
      <c r="F7" s="24">
        <v>-1E-3</v>
      </c>
      <c r="G7" s="25">
        <v>7.4999999999999997E-3</v>
      </c>
      <c r="H7" s="23">
        <f>SUM(C7:F7)</f>
        <v>-0.02</v>
      </c>
      <c r="I7" s="25">
        <f t="shared" ref="I7:I10" si="1">SUM(D7:G7)</f>
        <v>-5.000000000000001E-3</v>
      </c>
    </row>
    <row r="8" spans="2:9" ht="25.5" x14ac:dyDescent="0.25">
      <c r="B8" s="15" t="s">
        <v>9</v>
      </c>
      <c r="C8" s="26">
        <v>0</v>
      </c>
      <c r="D8" s="27">
        <v>-4.0000000000000001E-3</v>
      </c>
      <c r="E8" s="27">
        <v>0</v>
      </c>
      <c r="F8" s="27">
        <v>0</v>
      </c>
      <c r="G8" s="28">
        <v>0</v>
      </c>
      <c r="H8" s="26">
        <f t="shared" ref="H8:H10" si="2">SUM(C8:F8)</f>
        <v>-4.0000000000000001E-3</v>
      </c>
      <c r="I8" s="28">
        <f t="shared" si="1"/>
        <v>-4.0000000000000001E-3</v>
      </c>
    </row>
    <row r="9" spans="2:9" ht="25.5" x14ac:dyDescent="0.25">
      <c r="B9" s="15" t="s">
        <v>10</v>
      </c>
      <c r="C9" s="26">
        <v>0</v>
      </c>
      <c r="D9" s="27">
        <v>-1E-3</v>
      </c>
      <c r="E9" s="27">
        <v>0</v>
      </c>
      <c r="F9" s="27">
        <v>0</v>
      </c>
      <c r="G9" s="28">
        <v>0</v>
      </c>
      <c r="H9" s="26">
        <f t="shared" si="2"/>
        <v>-1E-3</v>
      </c>
      <c r="I9" s="28">
        <f t="shared" si="1"/>
        <v>-1E-3</v>
      </c>
    </row>
    <row r="10" spans="2:9" ht="25.5" x14ac:dyDescent="0.25">
      <c r="B10" s="15" t="s">
        <v>11</v>
      </c>
      <c r="C10" s="26">
        <v>0</v>
      </c>
      <c r="D10" s="27">
        <v>0</v>
      </c>
      <c r="E10" s="27">
        <v>0</v>
      </c>
      <c r="F10" s="27">
        <v>1.7000000000000001E-2</v>
      </c>
      <c r="G10" s="28">
        <v>0</v>
      </c>
      <c r="H10" s="26">
        <f t="shared" si="2"/>
        <v>1.7000000000000001E-2</v>
      </c>
      <c r="I10" s="28">
        <f t="shared" si="1"/>
        <v>1.7000000000000001E-2</v>
      </c>
    </row>
    <row r="11" spans="2:9" ht="38.25" x14ac:dyDescent="0.25">
      <c r="B11" s="15" t="s">
        <v>12</v>
      </c>
      <c r="C11" s="26">
        <v>-2.2782890675971798E-3</v>
      </c>
      <c r="D11" s="27">
        <v>-1.7900842673977842E-3</v>
      </c>
      <c r="E11" s="27">
        <v>-1.5188593783981201E-3</v>
      </c>
      <c r="F11" s="27">
        <v>-5.1532728909936217E-4</v>
      </c>
      <c r="G11" s="28">
        <v>0</v>
      </c>
      <c r="H11" s="26">
        <f t="shared" ref="H11:H12" si="3">+(1+C11)*(1+D11)*(1+E11)*(1+F11)-1</f>
        <v>-6.0894346098399055E-3</v>
      </c>
      <c r="I11" s="28">
        <f t="shared" ref="I11:I12" si="4">+(1+D11)*(1+E11)*(1+F11)*(1+G11)-1</f>
        <v>-3.8198482607750828E-3</v>
      </c>
    </row>
    <row r="12" spans="2:9" ht="25.5" x14ac:dyDescent="0.25">
      <c r="B12" s="15" t="s">
        <v>13</v>
      </c>
      <c r="C12" s="26">
        <v>0</v>
      </c>
      <c r="D12" s="27">
        <v>2.7122488899966432E-5</v>
      </c>
      <c r="E12" s="27">
        <v>0</v>
      </c>
      <c r="F12" s="27">
        <v>5.4244977799932864E-5</v>
      </c>
      <c r="G12" s="28">
        <v>0</v>
      </c>
      <c r="H12" s="26">
        <f t="shared" si="3"/>
        <v>8.1368937958625764E-5</v>
      </c>
      <c r="I12" s="28">
        <f t="shared" si="4"/>
        <v>8.1368937958625764E-5</v>
      </c>
    </row>
    <row r="13" spans="2:9" ht="25.5" x14ac:dyDescent="0.25">
      <c r="B13" s="16" t="s">
        <v>14</v>
      </c>
      <c r="C13" s="29">
        <v>0</v>
      </c>
      <c r="D13" s="30">
        <v>0</v>
      </c>
      <c r="E13" s="30">
        <v>0</v>
      </c>
      <c r="F13" s="30">
        <v>1.329001956098355E-3</v>
      </c>
      <c r="G13" s="31">
        <v>0</v>
      </c>
      <c r="H13" s="29">
        <f t="shared" ref="H13" si="5">+(1+C13)*(1+D13)*(1+E13)*(1+F13)-1</f>
        <v>1.329001956098308E-3</v>
      </c>
      <c r="I13" s="31">
        <f t="shared" ref="I13" si="6">+(1+D13)*(1+E13)*(1+F13)*(1+G13)-1</f>
        <v>1.329001956098308E-3</v>
      </c>
    </row>
    <row r="14" spans="2:9" ht="38.25" x14ac:dyDescent="0.25">
      <c r="B14" s="14" t="s">
        <v>21</v>
      </c>
      <c r="C14" s="23">
        <f>SUM(C7:C10)</f>
        <v>-7.4999999999999997E-3</v>
      </c>
      <c r="D14" s="24">
        <f t="shared" ref="D14:I14" si="7">SUM(D7:D10)</f>
        <v>-1.15E-2</v>
      </c>
      <c r="E14" s="24">
        <f t="shared" si="7"/>
        <v>-5.0000000000000001E-3</v>
      </c>
      <c r="F14" s="24">
        <f t="shared" si="7"/>
        <v>1.6E-2</v>
      </c>
      <c r="G14" s="25">
        <f t="shared" si="7"/>
        <v>7.4999999999999997E-3</v>
      </c>
      <c r="H14" s="23">
        <f t="shared" si="7"/>
        <v>-8.0000000000000002E-3</v>
      </c>
      <c r="I14" s="25">
        <f t="shared" si="7"/>
        <v>6.9999999999999993E-3</v>
      </c>
    </row>
    <row r="15" spans="2:9" ht="25.5" x14ac:dyDescent="0.25">
      <c r="B15" s="16" t="s">
        <v>22</v>
      </c>
      <c r="C15" s="29">
        <f>SUM(C11:C13)</f>
        <v>-2.2782890675971798E-3</v>
      </c>
      <c r="D15" s="30">
        <f t="shared" ref="D15:I15" si="8">SUM(D11:D13)</f>
        <v>-1.7629617784978178E-3</v>
      </c>
      <c r="E15" s="30">
        <f t="shared" si="8"/>
        <v>-1.5188593783981201E-3</v>
      </c>
      <c r="F15" s="30">
        <f t="shared" si="8"/>
        <v>8.6791964479892572E-4</v>
      </c>
      <c r="G15" s="31">
        <f t="shared" si="8"/>
        <v>0</v>
      </c>
      <c r="H15" s="29">
        <f t="shared" si="8"/>
        <v>-4.6790637157829718E-3</v>
      </c>
      <c r="I15" s="31">
        <f t="shared" si="8"/>
        <v>-2.409477366718149E-3</v>
      </c>
    </row>
    <row r="16" spans="2:9" x14ac:dyDescent="0.25">
      <c r="H16" s="6"/>
      <c r="I16" s="6"/>
    </row>
    <row r="17" spans="6:9" ht="38.25" x14ac:dyDescent="0.25">
      <c r="F17" s="7" t="s">
        <v>15</v>
      </c>
      <c r="G17" s="10" t="s">
        <v>16</v>
      </c>
      <c r="H17" s="7" t="s">
        <v>18</v>
      </c>
      <c r="I17" s="11" t="s">
        <v>19</v>
      </c>
    </row>
    <row r="18" spans="6:9" x14ac:dyDescent="0.25">
      <c r="F18" s="9">
        <v>0.82499999999999996</v>
      </c>
      <c r="G18" s="5">
        <f>F18+C14</f>
        <v>0.8175</v>
      </c>
      <c r="H18" s="9">
        <f>F18/(F18-H14)-1</f>
        <v>-9.6038415366146435E-3</v>
      </c>
      <c r="I18" s="8">
        <f>G18/(G18-I14)-1</f>
        <v>8.6366440468845784E-3</v>
      </c>
    </row>
    <row r="19" spans="6:9" x14ac:dyDescent="0.25">
      <c r="G19" s="13" t="s">
        <v>20</v>
      </c>
      <c r="H19" s="9">
        <f>(1+H18)*(1+H15)-1</f>
        <v>-1.4237968265931489E-2</v>
      </c>
      <c r="I19" s="8">
        <f>(1+I18)*(1+I15)-1</f>
        <v>6.2063568818111481E-3</v>
      </c>
    </row>
    <row r="20" spans="6:9" x14ac:dyDescent="0.25">
      <c r="H20" s="12"/>
    </row>
    <row r="21" spans="6:9" x14ac:dyDescent="0.25">
      <c r="H21" s="12"/>
    </row>
  </sheetData>
  <printOptions horizontalCentered="1"/>
  <pageMargins left="0.7" right="0.7" top="0.75" bottom="0.75" header="0.3" footer="0.3"/>
  <pageSetup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MVP Health Care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Bachner, Eric</dc:creator>
  <cp:lastModifiedBy>Bachner, Eric</cp:lastModifiedBy>
  <cp:lastPrinted>2016-09-30T14:27:12Z</cp:lastPrinted>
  <dcterms:created xsi:type="dcterms:W3CDTF">2016-09-29T14:12:25Z</dcterms:created>
  <dcterms:modified xsi:type="dcterms:W3CDTF">2016-10-03T21:00:52Z</dcterms:modified>
</cp:coreProperties>
</file>